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7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<sst xmlns="http://schemas.openxmlformats.org/spreadsheetml/2006/main" count="363" uniqueCount="139">
  <si>
    <t>PLANILHA ORÇAMENTÁRIA</t>
  </si>
  <si>
    <t>Itens</t>
  </si>
  <si>
    <t>Fonte</t>
  </si>
  <si>
    <t>Código</t>
  </si>
  <si>
    <t>Qtde</t>
  </si>
  <si>
    <t>unit-MO</t>
  </si>
  <si>
    <t>TOTAL</t>
  </si>
  <si>
    <t>Unid.</t>
  </si>
  <si>
    <t>EVERTON OCTAVIANI</t>
  </si>
  <si>
    <t>Prefeito Municipal</t>
  </si>
  <si>
    <t>SECRETARIA DE FINANÇAS</t>
  </si>
  <si>
    <t>2-Rúbrica</t>
  </si>
  <si>
    <t>Observações:-</t>
  </si>
  <si>
    <t>Despacho do Prefeito</t>
  </si>
  <si>
    <t>Agudos ________/________/_________</t>
  </si>
  <si>
    <t>das despesas?</t>
  </si>
  <si>
    <t xml:space="preserve">1-Existem recursos para cobertura </t>
  </si>
  <si>
    <t>Agudos____/______/_________</t>
  </si>
  <si>
    <t>/</t>
  </si>
  <si>
    <t>SERVIÇOS</t>
  </si>
  <si>
    <t>TOTAL GERAL</t>
  </si>
  <si>
    <t>Autorizo encaminhamento ao Setor de Administração</t>
  </si>
  <si>
    <t>SUBTOTAL</t>
  </si>
  <si>
    <t>CPOS</t>
  </si>
  <si>
    <t>1.1</t>
  </si>
  <si>
    <t>1.2</t>
  </si>
  <si>
    <t>1.3</t>
  </si>
  <si>
    <t>m³</t>
  </si>
  <si>
    <t>1.4</t>
  </si>
  <si>
    <t>m</t>
  </si>
  <si>
    <t xml:space="preserve">        ENGª ANDREIA MAIA DE ALMEIDA LARA</t>
  </si>
  <si>
    <t xml:space="preserve">      Secretaria de Planejamento</t>
  </si>
  <si>
    <t>para abertura de Licitação tipo "Tomada Preço"</t>
  </si>
  <si>
    <t>LOCAL:PROLONGAMENTO DA RUA SEBASTIÃO F. MARTINS, MINHA CASA MINHA VIDA E AVENIDA JOSÉ BONIFÁCIO</t>
  </si>
  <si>
    <t>FONTE: CPOS VERSÃO 166 E SINAPI</t>
  </si>
  <si>
    <t>GALERIA MINHA CASA MINHA VIDA</t>
  </si>
  <si>
    <t>SERVIÇOS PRELIMINARES</t>
  </si>
  <si>
    <t>1.1.1</t>
  </si>
  <si>
    <t>02.10.04</t>
  </si>
  <si>
    <t>Locação de rede de galeria</t>
  </si>
  <si>
    <t>SERVIÇOS EM SOLO</t>
  </si>
  <si>
    <t>1.2.1</t>
  </si>
  <si>
    <t>07.02.02</t>
  </si>
  <si>
    <t>Escavação mecânica de vala  até 3 cm</t>
  </si>
  <si>
    <t>1.2.2</t>
  </si>
  <si>
    <t>07.11.02</t>
  </si>
  <si>
    <t>Reaterro compactado mecanizado de vala ou cava com compactador</t>
  </si>
  <si>
    <t>TUBULAÇÃO</t>
  </si>
  <si>
    <t>1.3.1</t>
  </si>
  <si>
    <t>46.12.08</t>
  </si>
  <si>
    <r>
      <t xml:space="preserve">Assentamento de tubo de concreto </t>
    </r>
    <r>
      <rPr>
        <sz val="9"/>
        <rFont val="Calibri"/>
        <family val="2"/>
      </rPr>
      <t>Ø 600 mm</t>
    </r>
  </si>
  <si>
    <t>POÇOS DE VISITA, BOCA DE LOBO, CAIXAS DE PASSAGEM E AFINS</t>
  </si>
  <si>
    <t>1.4.1</t>
  </si>
  <si>
    <t>49.12.01</t>
  </si>
  <si>
    <t>Boca de lobo simples</t>
  </si>
  <si>
    <t>und</t>
  </si>
  <si>
    <t>1.4.2</t>
  </si>
  <si>
    <t>49.12.02</t>
  </si>
  <si>
    <t>Boca de lobo dupla</t>
  </si>
  <si>
    <t>1.4.3</t>
  </si>
  <si>
    <t>49.12.11</t>
  </si>
  <si>
    <t>Poço de visita de 1,60 X 1,60 X 1,60 m</t>
  </si>
  <si>
    <t>1.4.4</t>
  </si>
  <si>
    <t>49.12.12</t>
  </si>
  <si>
    <r>
      <t xml:space="preserve">Chaminé para poço de visita </t>
    </r>
    <r>
      <rPr>
        <sz val="9"/>
        <rFont val="Calibri"/>
        <family val="2"/>
      </rPr>
      <t>Ø  70 cm</t>
    </r>
  </si>
  <si>
    <t>GALERIA PROLONGAMENTO RUA SEBASTIÃO F. MARTINS</t>
  </si>
  <si>
    <t>2.1</t>
  </si>
  <si>
    <t>2.1.1</t>
  </si>
  <si>
    <t>2.2</t>
  </si>
  <si>
    <t>2.2.1</t>
  </si>
  <si>
    <t>Escavação mecânica de vala  até 3,o cm</t>
  </si>
  <si>
    <t>2.2.2</t>
  </si>
  <si>
    <t>2.3</t>
  </si>
  <si>
    <t>2.3.1</t>
  </si>
  <si>
    <t>Assentamento de tubo de concreto Ø 600 mm (PA 1)</t>
  </si>
  <si>
    <t>2.3.2</t>
  </si>
  <si>
    <t>46.12.14</t>
  </si>
  <si>
    <t>Assentamento de tubo de concreto  Ø 1200 mm (PA 1)</t>
  </si>
  <si>
    <t>LASTRO</t>
  </si>
  <si>
    <t>2.4</t>
  </si>
  <si>
    <t>2.4.1</t>
  </si>
  <si>
    <t>11.18.14</t>
  </si>
  <si>
    <t>Lastro em rachão mecanizado</t>
  </si>
  <si>
    <t>2.5</t>
  </si>
  <si>
    <t>Poço de Visita, Boca de Lobo, Caixas de Passagem e Afins</t>
  </si>
  <si>
    <t>2.5.1</t>
  </si>
  <si>
    <t>49.12.03</t>
  </si>
  <si>
    <t>2.5.2</t>
  </si>
  <si>
    <t>Poço de visita</t>
  </si>
  <si>
    <t>RECAPEAMENTO ASFÁLTICO ( AVENIDA JOSÉ BONIFÁCIO)</t>
  </si>
  <si>
    <t>3.1</t>
  </si>
  <si>
    <t>54.01.41</t>
  </si>
  <si>
    <t>Varrição de pavimentação para recape</t>
  </si>
  <si>
    <t>m²</t>
  </si>
  <si>
    <t>3.2</t>
  </si>
  <si>
    <t>SINAPI</t>
  </si>
  <si>
    <t>Imprimação betuminosa ligante</t>
  </si>
  <si>
    <t>3.3</t>
  </si>
  <si>
    <t>Concreto betuminoso usinado a quente, binder inclusive usinagem e aplicação (1 cm)</t>
  </si>
  <si>
    <t>t</t>
  </si>
  <si>
    <t>3.4</t>
  </si>
  <si>
    <t>Fabricação e aplicação de concreto betuminoso usinado a quente (C.B.U.Q) 3 cm</t>
  </si>
  <si>
    <t>3.5</t>
  </si>
  <si>
    <t>Transporte local com caminhão basculante 6 m³ em rodovia pavimentada</t>
  </si>
  <si>
    <t>M³ X km</t>
  </si>
  <si>
    <t>PAVIMENTAÇÃO ASFÁLTICA (MINHA CA MINHA VIDA)</t>
  </si>
  <si>
    <t>4.1</t>
  </si>
  <si>
    <t>74237/001</t>
  </si>
  <si>
    <t>Meio fio com sarjeta executada com extrusora (sarjeta 30 X 8 cm meio fio 15 X 10 cm</t>
  </si>
  <si>
    <t>com altura de 23 cm</t>
  </si>
  <si>
    <t>4.2</t>
  </si>
  <si>
    <t>74151/001</t>
  </si>
  <si>
    <t>Escavação, carga e transporte de material</t>
  </si>
  <si>
    <t>4.3</t>
  </si>
  <si>
    <t>Regularização e compactação do sub leito</t>
  </si>
  <si>
    <t>4.4</t>
  </si>
  <si>
    <t>Espalhamento de material em bota fora com utilização de trator</t>
  </si>
  <si>
    <t>4.5</t>
  </si>
  <si>
    <t>Base para pavimentação com brita corrida inclusive compactação 15 cm</t>
  </si>
  <si>
    <t>4.6</t>
  </si>
  <si>
    <t>4.7</t>
  </si>
  <si>
    <t>Imprimação de base  em pavimentação com emulsão CM - 30</t>
  </si>
  <si>
    <t>4.8</t>
  </si>
  <si>
    <t>Pintura ligante com emulsão RR - 2C</t>
  </si>
  <si>
    <t>4.9</t>
  </si>
  <si>
    <t xml:space="preserve">Fabricação e aplicação de concreto betuminoso usinado a quente (C.B.U.Q) </t>
  </si>
  <si>
    <t>PAVIMENTAÇÃO ASFÁLTICA ( PROLONGAMENTO R. SEBASTIÃO F. MARTINS)</t>
  </si>
  <si>
    <t>5.1</t>
  </si>
  <si>
    <t>com altura de 23 cm)</t>
  </si>
  <si>
    <t>5.2</t>
  </si>
  <si>
    <t>5.3</t>
  </si>
  <si>
    <t>5.4</t>
  </si>
  <si>
    <t>5.5</t>
  </si>
  <si>
    <t>5.6</t>
  </si>
  <si>
    <t>5.7</t>
  </si>
  <si>
    <t>5.8</t>
  </si>
  <si>
    <t>5.9</t>
  </si>
  <si>
    <t>Fabricação e aplicação de concreto betuminosa usinado a quente (CBUQ)</t>
  </si>
  <si>
    <t>DATA: 02/052016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</si>
</sst>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0"/>
    <numFmt numFmtId="177" formatCode="0.00000"/>
    <numFmt numFmtId="178" formatCode="0.0000"/>
    <numFmt numFmtId="179" formatCode="0.0"/>
  </numFmts>
  <fonts count="44">
    <font>
      <sz val="10"/>
      <name val="Arial"/>
      <family val="0"/>
    </font>
    <font>
      <sz val="12"/>
      <name val="Arial"/>
      <family val="0"/>
    </font>
    <font>
      <b/>
      <i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8" fillId="0" borderId="15" xfId="0" applyFont="1" applyBorder="1" applyAlignment="1">
      <alignment/>
    </xf>
    <xf numFmtId="4" fontId="7" fillId="0" borderId="21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7" fillId="0" borderId="22" xfId="0" applyFont="1" applyBorder="1" applyAlignment="1">
      <alignment/>
    </xf>
    <xf numFmtId="4" fontId="7" fillId="0" borderId="20" xfId="0" applyNumberFormat="1" applyFont="1" applyBorder="1" applyAlignment="1">
      <alignment/>
    </xf>
    <xf numFmtId="0" fontId="7" fillId="0" borderId="20" xfId="0" applyFont="1" applyBorder="1" applyAlignment="1">
      <alignment/>
    </xf>
    <xf numFmtId="0" fontId="3" fillId="0" borderId="21" xfId="0" applyFont="1" applyBorder="1" applyAlignment="1">
      <alignment/>
    </xf>
    <xf numFmtId="171" fontId="7" fillId="0" borderId="11" xfId="62" applyFont="1" applyBorder="1" applyAlignment="1">
      <alignment horizontal="right"/>
    </xf>
    <xf numFmtId="0" fontId="7" fillId="0" borderId="23" xfId="0" applyFont="1" applyBorder="1" applyAlignment="1">
      <alignment horizontal="center"/>
    </xf>
    <xf numFmtId="2" fontId="7" fillId="0" borderId="23" xfId="0" applyNumberFormat="1" applyFont="1" applyBorder="1" applyAlignment="1">
      <alignment horizontal="center"/>
    </xf>
    <xf numFmtId="171" fontId="8" fillId="0" borderId="11" xfId="62" applyFont="1" applyBorder="1" applyAlignment="1">
      <alignment horizontal="right"/>
    </xf>
    <xf numFmtId="0" fontId="8" fillId="0" borderId="11" xfId="0" applyFont="1" applyBorder="1" applyAlignment="1">
      <alignment horizontal="center"/>
    </xf>
    <xf numFmtId="171" fontId="8" fillId="0" borderId="10" xfId="62" applyFont="1" applyBorder="1" applyAlignment="1">
      <alignment horizontal="right"/>
    </xf>
    <xf numFmtId="43" fontId="7" fillId="0" borderId="0" xfId="0" applyNumberFormat="1" applyFont="1" applyAlignment="1">
      <alignment/>
    </xf>
    <xf numFmtId="0" fontId="8" fillId="0" borderId="22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0" xfId="0" applyFont="1" applyBorder="1" applyAlignment="1">
      <alignment/>
    </xf>
    <xf numFmtId="0" fontId="7" fillId="0" borderId="11" xfId="0" applyFont="1" applyBorder="1" applyAlignment="1">
      <alignment horizontal="left"/>
    </xf>
    <xf numFmtId="4" fontId="7" fillId="0" borderId="24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171" fontId="7" fillId="0" borderId="11" xfId="62" applyFont="1" applyBorder="1" applyAlignment="1">
      <alignment horizontal="center"/>
    </xf>
    <xf numFmtId="43" fontId="8" fillId="0" borderId="0" xfId="0" applyNumberFormat="1" applyFont="1" applyAlignment="1">
      <alignment/>
    </xf>
    <xf numFmtId="0" fontId="8" fillId="0" borderId="11" xfId="0" applyFont="1" applyBorder="1" applyAlignment="1">
      <alignment horizontal="left"/>
    </xf>
    <xf numFmtId="171" fontId="8" fillId="0" borderId="11" xfId="62" applyFont="1" applyBorder="1" applyAlignment="1">
      <alignment horizontal="center"/>
    </xf>
    <xf numFmtId="4" fontId="7" fillId="0" borderId="23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3" fontId="7" fillId="0" borderId="10" xfId="0" applyNumberFormat="1" applyFont="1" applyBorder="1" applyAlignment="1">
      <alignment horizontal="center"/>
    </xf>
    <xf numFmtId="4" fontId="8" fillId="0" borderId="22" xfId="0" applyNumberFormat="1" applyFont="1" applyBorder="1" applyAlignment="1">
      <alignment horizontal="center"/>
    </xf>
    <xf numFmtId="4" fontId="8" fillId="0" borderId="2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8" fillId="0" borderId="22" xfId="0" applyNumberFormat="1" applyFont="1" applyBorder="1" applyAlignment="1">
      <alignment horizontal="center"/>
    </xf>
    <xf numFmtId="2" fontId="8" fillId="0" borderId="21" xfId="0" applyNumberFormat="1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zoomScale="120" zoomScaleNormal="120" zoomScalePageLayoutView="0" workbookViewId="0" topLeftCell="A4">
      <selection activeCell="A6" sqref="A6"/>
    </sheetView>
  </sheetViews>
  <sheetFormatPr defaultColWidth="9.140625" defaultRowHeight="12.75"/>
  <cols>
    <col min="1" max="1" width="8.57421875" style="1" customWidth="1"/>
    <col min="2" max="2" width="9.140625" style="1" customWidth="1"/>
    <col min="3" max="3" width="10.28125" style="1" customWidth="1"/>
    <col min="4" max="4" width="68.8515625" style="1" customWidth="1"/>
    <col min="5" max="5" width="7.8515625" style="1" customWidth="1"/>
    <col min="6" max="6" width="8.8515625" style="1" customWidth="1"/>
    <col min="7" max="7" width="9.140625" style="1" customWidth="1"/>
    <col min="8" max="8" width="13.8515625" style="1" customWidth="1"/>
    <col min="9" max="9" width="12.421875" style="1" bestFit="1" customWidth="1"/>
    <col min="10" max="12" width="9.140625" style="1" customWidth="1"/>
  </cols>
  <sheetData>
    <row r="1" spans="1:8" ht="15">
      <c r="A1" s="57" t="s">
        <v>0</v>
      </c>
      <c r="B1" s="57"/>
      <c r="C1" s="57"/>
      <c r="D1" s="57"/>
      <c r="E1" s="57"/>
      <c r="F1" s="57"/>
      <c r="G1" s="57"/>
      <c r="H1" s="57"/>
    </row>
    <row r="2" spans="1:8" ht="15">
      <c r="A2" s="6"/>
      <c r="B2" s="6"/>
      <c r="C2" s="6"/>
      <c r="D2" s="6"/>
      <c r="E2" s="6"/>
      <c r="F2" s="6"/>
      <c r="G2" s="6"/>
      <c r="H2" s="6"/>
    </row>
    <row r="3" spans="1:8" ht="15">
      <c r="A3" s="58"/>
      <c r="B3" s="58"/>
      <c r="C3" s="58"/>
      <c r="D3" s="58"/>
      <c r="E3" s="58"/>
      <c r="F3" s="58"/>
      <c r="G3" s="58"/>
      <c r="H3" s="58"/>
    </row>
    <row r="4" spans="1:8" ht="15">
      <c r="A4" s="26" t="s">
        <v>33</v>
      </c>
      <c r="B4" s="26"/>
      <c r="C4" s="26"/>
      <c r="D4" s="26"/>
      <c r="E4" s="26"/>
      <c r="F4" s="26"/>
      <c r="G4" s="26"/>
      <c r="H4" s="26"/>
    </row>
    <row r="5" spans="1:8" ht="15">
      <c r="A5" s="26" t="s">
        <v>34</v>
      </c>
      <c r="B5" s="26"/>
      <c r="C5" s="26"/>
      <c r="D5" s="26"/>
      <c r="E5" s="26"/>
      <c r="F5" s="26"/>
      <c r="G5" s="26"/>
      <c r="H5" s="26"/>
    </row>
    <row r="6" spans="1:8" ht="15">
      <c r="A6" s="26" t="s">
        <v>138</v>
      </c>
      <c r="B6" s="26"/>
      <c r="C6" s="26"/>
      <c r="D6" s="26"/>
      <c r="E6" s="26"/>
      <c r="F6" s="26"/>
      <c r="G6" s="26"/>
      <c r="H6" s="26"/>
    </row>
    <row r="7" spans="1:8" ht="15">
      <c r="A7" s="4" t="s">
        <v>1</v>
      </c>
      <c r="B7" s="4" t="s">
        <v>2</v>
      </c>
      <c r="C7" s="4" t="s">
        <v>3</v>
      </c>
      <c r="D7" s="4" t="s">
        <v>19</v>
      </c>
      <c r="E7" s="4" t="s">
        <v>7</v>
      </c>
      <c r="F7" s="4" t="s">
        <v>4</v>
      </c>
      <c r="G7" s="23" t="s">
        <v>5</v>
      </c>
      <c r="H7" s="4" t="s">
        <v>6</v>
      </c>
    </row>
    <row r="8" spans="1:8" s="8" customFormat="1" ht="12">
      <c r="A8" s="35">
        <v>1</v>
      </c>
      <c r="B8" s="7" t="s">
        <v>18</v>
      </c>
      <c r="C8" s="7" t="s">
        <v>18</v>
      </c>
      <c r="D8" s="35" t="s">
        <v>35</v>
      </c>
      <c r="E8" s="7" t="s">
        <v>18</v>
      </c>
      <c r="F8" s="44" t="s">
        <v>18</v>
      </c>
      <c r="G8" s="33" t="s">
        <v>18</v>
      </c>
      <c r="H8" s="46" t="s">
        <v>18</v>
      </c>
    </row>
    <row r="9" spans="1:8" s="8" customFormat="1" ht="12">
      <c r="A9" s="35" t="s">
        <v>24</v>
      </c>
      <c r="B9" s="7" t="s">
        <v>18</v>
      </c>
      <c r="C9" s="7" t="s">
        <v>18</v>
      </c>
      <c r="D9" s="35" t="s">
        <v>36</v>
      </c>
      <c r="E9" s="7" t="s">
        <v>18</v>
      </c>
      <c r="F9" s="44" t="s">
        <v>18</v>
      </c>
      <c r="G9" s="32" t="s">
        <v>18</v>
      </c>
      <c r="H9" s="46" t="s">
        <v>18</v>
      </c>
    </row>
    <row r="10" spans="1:8" s="8" customFormat="1" ht="12">
      <c r="A10" s="7" t="s">
        <v>37</v>
      </c>
      <c r="B10" s="7" t="s">
        <v>23</v>
      </c>
      <c r="C10" s="7" t="s">
        <v>38</v>
      </c>
      <c r="D10" s="43" t="s">
        <v>39</v>
      </c>
      <c r="E10" s="7" t="s">
        <v>29</v>
      </c>
      <c r="F10" s="44">
        <v>233</v>
      </c>
      <c r="G10" s="32">
        <v>1.04</v>
      </c>
      <c r="H10" s="46">
        <f>G10*F10</f>
        <v>242.32000000000002</v>
      </c>
    </row>
    <row r="11" spans="1:8" s="8" customFormat="1" ht="12">
      <c r="A11" s="7" t="s">
        <v>18</v>
      </c>
      <c r="B11" s="7" t="s">
        <v>18</v>
      </c>
      <c r="C11" s="7" t="s">
        <v>18</v>
      </c>
      <c r="D11" s="7" t="s">
        <v>18</v>
      </c>
      <c r="E11" s="7"/>
      <c r="F11" s="55" t="s">
        <v>22</v>
      </c>
      <c r="G11" s="56"/>
      <c r="H11" s="34">
        <f>SUM(H10)</f>
        <v>242.32000000000002</v>
      </c>
    </row>
    <row r="12" spans="1:8" s="8" customFormat="1" ht="12">
      <c r="A12" s="35" t="s">
        <v>25</v>
      </c>
      <c r="B12" s="7" t="s">
        <v>18</v>
      </c>
      <c r="C12" s="7" t="s">
        <v>18</v>
      </c>
      <c r="D12" s="35" t="s">
        <v>40</v>
      </c>
      <c r="E12" s="7"/>
      <c r="F12" s="44"/>
      <c r="G12" s="32"/>
      <c r="H12" s="31"/>
    </row>
    <row r="13" spans="1:8" s="8" customFormat="1" ht="12">
      <c r="A13" s="7" t="s">
        <v>41</v>
      </c>
      <c r="B13" s="7" t="s">
        <v>23</v>
      </c>
      <c r="C13" s="7" t="s">
        <v>42</v>
      </c>
      <c r="D13" s="43" t="s">
        <v>43</v>
      </c>
      <c r="E13" s="7" t="s">
        <v>27</v>
      </c>
      <c r="F13" s="44">
        <v>908.11</v>
      </c>
      <c r="G13" s="32">
        <v>8.16</v>
      </c>
      <c r="H13" s="31">
        <f>G13*F13</f>
        <v>7410.1776</v>
      </c>
    </row>
    <row r="14" spans="1:8" s="8" customFormat="1" ht="12">
      <c r="A14" s="7" t="s">
        <v>44</v>
      </c>
      <c r="B14" s="7" t="s">
        <v>23</v>
      </c>
      <c r="C14" s="7" t="s">
        <v>45</v>
      </c>
      <c r="D14" s="43" t="s">
        <v>46</v>
      </c>
      <c r="E14" s="7" t="s">
        <v>27</v>
      </c>
      <c r="F14" s="44">
        <v>842.6</v>
      </c>
      <c r="G14" s="32">
        <v>4.99</v>
      </c>
      <c r="H14" s="46">
        <f>G14*F14</f>
        <v>4204.5740000000005</v>
      </c>
    </row>
    <row r="15" spans="1:8" s="8" customFormat="1" ht="12">
      <c r="A15" s="7" t="s">
        <v>18</v>
      </c>
      <c r="B15" s="7" t="s">
        <v>18</v>
      </c>
      <c r="C15" s="7" t="s">
        <v>18</v>
      </c>
      <c r="D15" s="7" t="s">
        <v>18</v>
      </c>
      <c r="E15" s="7"/>
      <c r="F15" s="55" t="s">
        <v>22</v>
      </c>
      <c r="G15" s="56"/>
      <c r="H15" s="49">
        <f>SUM(H13:H14)</f>
        <v>11614.7516</v>
      </c>
    </row>
    <row r="16" spans="1:8" s="8" customFormat="1" ht="12">
      <c r="A16" s="35" t="s">
        <v>26</v>
      </c>
      <c r="B16" s="7" t="s">
        <v>18</v>
      </c>
      <c r="C16" s="7" t="s">
        <v>18</v>
      </c>
      <c r="D16" s="35" t="s">
        <v>47</v>
      </c>
      <c r="E16" s="7" t="s">
        <v>18</v>
      </c>
      <c r="F16" s="44" t="s">
        <v>18</v>
      </c>
      <c r="G16" s="32" t="s">
        <v>18</v>
      </c>
      <c r="H16" s="46" t="s">
        <v>18</v>
      </c>
    </row>
    <row r="17" spans="1:8" s="8" customFormat="1" ht="12">
      <c r="A17" s="7" t="s">
        <v>48</v>
      </c>
      <c r="B17" s="7" t="s">
        <v>23</v>
      </c>
      <c r="C17" s="7" t="s">
        <v>49</v>
      </c>
      <c r="D17" s="43" t="s">
        <v>50</v>
      </c>
      <c r="E17" s="7" t="s">
        <v>29</v>
      </c>
      <c r="F17" s="44">
        <v>233</v>
      </c>
      <c r="G17" s="33">
        <v>147.74</v>
      </c>
      <c r="H17" s="31">
        <f>G17*F17</f>
        <v>34423.420000000006</v>
      </c>
    </row>
    <row r="18" spans="1:8" s="8" customFormat="1" ht="12">
      <c r="A18" s="7" t="s">
        <v>18</v>
      </c>
      <c r="B18" s="7" t="s">
        <v>18</v>
      </c>
      <c r="C18" s="7" t="s">
        <v>18</v>
      </c>
      <c r="D18" s="7" t="s">
        <v>18</v>
      </c>
      <c r="E18" s="7"/>
      <c r="F18" s="55" t="s">
        <v>22</v>
      </c>
      <c r="G18" s="56"/>
      <c r="H18" s="34">
        <f>SUM(H17)</f>
        <v>34423.420000000006</v>
      </c>
    </row>
    <row r="19" spans="1:8" s="8" customFormat="1" ht="12">
      <c r="A19" s="35" t="s">
        <v>28</v>
      </c>
      <c r="B19" s="7"/>
      <c r="C19" s="7"/>
      <c r="D19" s="48" t="s">
        <v>51</v>
      </c>
      <c r="E19" s="7" t="s">
        <v>18</v>
      </c>
      <c r="F19" s="44" t="s">
        <v>18</v>
      </c>
      <c r="G19" s="32" t="s">
        <v>18</v>
      </c>
      <c r="H19" s="46" t="s">
        <v>18</v>
      </c>
    </row>
    <row r="20" spans="1:8" s="8" customFormat="1" ht="12">
      <c r="A20" s="7" t="s">
        <v>52</v>
      </c>
      <c r="B20" s="7" t="s">
        <v>23</v>
      </c>
      <c r="C20" s="45" t="s">
        <v>53</v>
      </c>
      <c r="D20" s="43" t="s">
        <v>54</v>
      </c>
      <c r="E20" s="7" t="s">
        <v>55</v>
      </c>
      <c r="F20" s="44">
        <v>5</v>
      </c>
      <c r="G20" s="50">
        <v>2509.58</v>
      </c>
      <c r="H20" s="31">
        <f>G20*F20</f>
        <v>12547.9</v>
      </c>
    </row>
    <row r="21" spans="1:8" s="8" customFormat="1" ht="12">
      <c r="A21" s="7" t="s">
        <v>56</v>
      </c>
      <c r="B21" s="7" t="s">
        <v>23</v>
      </c>
      <c r="C21" s="45" t="s">
        <v>57</v>
      </c>
      <c r="D21" s="43" t="s">
        <v>58</v>
      </c>
      <c r="E21" s="7" t="s">
        <v>55</v>
      </c>
      <c r="F21" s="44">
        <v>14</v>
      </c>
      <c r="G21" s="50">
        <v>4075.41</v>
      </c>
      <c r="H21" s="31">
        <f>G21*F21</f>
        <v>57055.74</v>
      </c>
    </row>
    <row r="22" spans="1:8" s="8" customFormat="1" ht="12">
      <c r="A22" s="7" t="s">
        <v>59</v>
      </c>
      <c r="B22" s="7" t="s">
        <v>23</v>
      </c>
      <c r="C22" s="45" t="s">
        <v>60</v>
      </c>
      <c r="D22" s="43" t="s">
        <v>61</v>
      </c>
      <c r="E22" s="7" t="s">
        <v>55</v>
      </c>
      <c r="F22" s="44">
        <v>10</v>
      </c>
      <c r="G22" s="50">
        <v>4449.74</v>
      </c>
      <c r="H22" s="31">
        <f>G22*F22</f>
        <v>44497.399999999994</v>
      </c>
    </row>
    <row r="23" spans="1:8" s="8" customFormat="1" ht="12">
      <c r="A23" s="7" t="s">
        <v>62</v>
      </c>
      <c r="B23" s="7" t="s">
        <v>23</v>
      </c>
      <c r="C23" s="45" t="s">
        <v>63</v>
      </c>
      <c r="D23" s="43" t="s">
        <v>64</v>
      </c>
      <c r="E23" s="7" t="s">
        <v>29</v>
      </c>
      <c r="F23" s="44">
        <v>7.5</v>
      </c>
      <c r="G23" s="32">
        <v>511.38</v>
      </c>
      <c r="H23" s="31">
        <f>G23*F23</f>
        <v>3835.35</v>
      </c>
    </row>
    <row r="24" spans="1:8" s="8" customFormat="1" ht="12">
      <c r="A24" s="7" t="s">
        <v>18</v>
      </c>
      <c r="B24" s="7" t="s">
        <v>18</v>
      </c>
      <c r="C24" s="45" t="s">
        <v>18</v>
      </c>
      <c r="D24" s="7" t="s">
        <v>18</v>
      </c>
      <c r="E24" s="7"/>
      <c r="F24" s="55" t="s">
        <v>22</v>
      </c>
      <c r="G24" s="56"/>
      <c r="H24" s="34">
        <f>SUM(H20:H23)</f>
        <v>117936.39</v>
      </c>
    </row>
    <row r="25" spans="1:8" s="8" customFormat="1" ht="12">
      <c r="A25" s="35">
        <v>2</v>
      </c>
      <c r="B25" s="7"/>
      <c r="C25" s="45"/>
      <c r="D25" s="35" t="s">
        <v>65</v>
      </c>
      <c r="E25" s="7" t="s">
        <v>18</v>
      </c>
      <c r="F25" s="51" t="s">
        <v>18</v>
      </c>
      <c r="G25" s="51" t="s">
        <v>18</v>
      </c>
      <c r="H25" s="49" t="s">
        <v>18</v>
      </c>
    </row>
    <row r="26" spans="1:8" s="8" customFormat="1" ht="12">
      <c r="A26" s="35" t="s">
        <v>66</v>
      </c>
      <c r="B26" s="7"/>
      <c r="C26" s="45"/>
      <c r="D26" s="35" t="s">
        <v>36</v>
      </c>
      <c r="E26" s="7" t="s">
        <v>18</v>
      </c>
      <c r="F26" s="51" t="s">
        <v>18</v>
      </c>
      <c r="G26" s="51" t="s">
        <v>18</v>
      </c>
      <c r="H26" s="34" t="s">
        <v>18</v>
      </c>
    </row>
    <row r="27" spans="1:8" s="8" customFormat="1" ht="12">
      <c r="A27" s="7" t="s">
        <v>67</v>
      </c>
      <c r="B27" s="7" t="s">
        <v>23</v>
      </c>
      <c r="C27" s="45" t="s">
        <v>38</v>
      </c>
      <c r="D27" s="43" t="s">
        <v>39</v>
      </c>
      <c r="E27" s="7" t="s">
        <v>29</v>
      </c>
      <c r="F27" s="52">
        <v>637.1</v>
      </c>
      <c r="G27" s="52">
        <v>1.04</v>
      </c>
      <c r="H27" s="31">
        <f>G27*F27</f>
        <v>662.5840000000001</v>
      </c>
    </row>
    <row r="28" spans="1:8" s="8" customFormat="1" ht="12">
      <c r="A28" s="7" t="s">
        <v>18</v>
      </c>
      <c r="B28" s="7" t="s">
        <v>18</v>
      </c>
      <c r="C28" s="45" t="s">
        <v>18</v>
      </c>
      <c r="D28" s="7" t="s">
        <v>18</v>
      </c>
      <c r="E28" s="7"/>
      <c r="F28" s="55" t="s">
        <v>22</v>
      </c>
      <c r="G28" s="56"/>
      <c r="H28" s="34">
        <f>SUM(H27)</f>
        <v>662.5840000000001</v>
      </c>
    </row>
    <row r="29" spans="1:8" s="8" customFormat="1" ht="12">
      <c r="A29" s="35" t="s">
        <v>68</v>
      </c>
      <c r="B29" s="7" t="s">
        <v>18</v>
      </c>
      <c r="C29" s="45" t="s">
        <v>18</v>
      </c>
      <c r="D29" s="35" t="s">
        <v>40</v>
      </c>
      <c r="E29" s="7" t="s">
        <v>18</v>
      </c>
      <c r="F29" s="51" t="s">
        <v>18</v>
      </c>
      <c r="G29" s="51" t="s">
        <v>18</v>
      </c>
      <c r="H29" s="49" t="s">
        <v>18</v>
      </c>
    </row>
    <row r="30" spans="1:8" s="8" customFormat="1" ht="12">
      <c r="A30" s="7" t="s">
        <v>69</v>
      </c>
      <c r="B30" s="7" t="s">
        <v>23</v>
      </c>
      <c r="C30" s="45" t="s">
        <v>42</v>
      </c>
      <c r="D30" s="43" t="s">
        <v>70</v>
      </c>
      <c r="E30" s="7" t="s">
        <v>27</v>
      </c>
      <c r="F30" s="52">
        <v>3489.08</v>
      </c>
      <c r="G30" s="52">
        <v>8.16</v>
      </c>
      <c r="H30" s="31">
        <f>G30*F30</f>
        <v>28470.8928</v>
      </c>
    </row>
    <row r="31" spans="1:8" s="8" customFormat="1" ht="12">
      <c r="A31" s="7" t="s">
        <v>71</v>
      </c>
      <c r="B31" s="7" t="s">
        <v>23</v>
      </c>
      <c r="C31" s="45" t="s">
        <v>45</v>
      </c>
      <c r="D31" s="43" t="s">
        <v>46</v>
      </c>
      <c r="E31" s="7" t="s">
        <v>27</v>
      </c>
      <c r="F31" s="52">
        <v>2877.96</v>
      </c>
      <c r="G31" s="52">
        <v>4.99</v>
      </c>
      <c r="H31" s="31">
        <f>G31*F31</f>
        <v>14361.020400000001</v>
      </c>
    </row>
    <row r="32" spans="1:8" s="8" customFormat="1" ht="12">
      <c r="A32" s="7" t="s">
        <v>18</v>
      </c>
      <c r="B32" s="7" t="s">
        <v>18</v>
      </c>
      <c r="C32" s="45" t="s">
        <v>18</v>
      </c>
      <c r="D32" s="7" t="s">
        <v>18</v>
      </c>
      <c r="E32" s="7"/>
      <c r="F32" s="55" t="s">
        <v>22</v>
      </c>
      <c r="G32" s="56"/>
      <c r="H32" s="34">
        <f>SUM(H30:H31)</f>
        <v>42831.9132</v>
      </c>
    </row>
    <row r="33" spans="1:8" s="8" customFormat="1" ht="12">
      <c r="A33" s="35" t="s">
        <v>72</v>
      </c>
      <c r="B33" s="7"/>
      <c r="C33" s="45"/>
      <c r="D33" s="35" t="s">
        <v>47</v>
      </c>
      <c r="E33" s="7" t="s">
        <v>18</v>
      </c>
      <c r="F33" s="51" t="s">
        <v>18</v>
      </c>
      <c r="G33" s="51" t="s">
        <v>18</v>
      </c>
      <c r="H33" s="49" t="s">
        <v>18</v>
      </c>
    </row>
    <row r="34" spans="1:8" s="8" customFormat="1" ht="12">
      <c r="A34" s="7" t="s">
        <v>73</v>
      </c>
      <c r="B34" s="7" t="s">
        <v>23</v>
      </c>
      <c r="C34" s="45" t="s">
        <v>49</v>
      </c>
      <c r="D34" s="43" t="s">
        <v>74</v>
      </c>
      <c r="E34" s="7" t="s">
        <v>29</v>
      </c>
      <c r="F34" s="52">
        <v>128</v>
      </c>
      <c r="G34" s="52">
        <v>147.74</v>
      </c>
      <c r="H34" s="31">
        <f>G34*F34</f>
        <v>18910.72</v>
      </c>
    </row>
    <row r="35" spans="1:8" s="8" customFormat="1" ht="12">
      <c r="A35" s="7" t="s">
        <v>75</v>
      </c>
      <c r="B35" s="7" t="s">
        <v>23</v>
      </c>
      <c r="C35" s="45" t="s">
        <v>76</v>
      </c>
      <c r="D35" s="43" t="s">
        <v>77</v>
      </c>
      <c r="E35" s="7" t="s">
        <v>29</v>
      </c>
      <c r="F35" s="52">
        <v>509.1</v>
      </c>
      <c r="G35" s="52">
        <v>540.03</v>
      </c>
      <c r="H35" s="31">
        <f>G35*F35</f>
        <v>274929.273</v>
      </c>
    </row>
    <row r="36" spans="1:8" s="8" customFormat="1" ht="12">
      <c r="A36" s="7" t="s">
        <v>18</v>
      </c>
      <c r="B36" s="7" t="s">
        <v>18</v>
      </c>
      <c r="C36" s="45" t="s">
        <v>18</v>
      </c>
      <c r="D36" s="7" t="s">
        <v>18</v>
      </c>
      <c r="E36" s="7"/>
      <c r="F36" s="55" t="s">
        <v>22</v>
      </c>
      <c r="G36" s="56"/>
      <c r="H36" s="34">
        <f>SUM(H34:H35)</f>
        <v>293839.993</v>
      </c>
    </row>
    <row r="37" spans="1:8" s="8" customFormat="1" ht="12">
      <c r="A37" s="35" t="s">
        <v>79</v>
      </c>
      <c r="B37" s="7" t="s">
        <v>18</v>
      </c>
      <c r="C37" s="45" t="s">
        <v>18</v>
      </c>
      <c r="D37" s="35" t="s">
        <v>78</v>
      </c>
      <c r="E37" s="7" t="s">
        <v>18</v>
      </c>
      <c r="F37" s="51" t="s">
        <v>18</v>
      </c>
      <c r="G37" s="51" t="s">
        <v>18</v>
      </c>
      <c r="H37" s="49" t="s">
        <v>18</v>
      </c>
    </row>
    <row r="38" spans="1:8" s="8" customFormat="1" ht="12">
      <c r="A38" s="7" t="s">
        <v>80</v>
      </c>
      <c r="B38" s="7" t="s">
        <v>23</v>
      </c>
      <c r="C38" s="45" t="s">
        <v>81</v>
      </c>
      <c r="D38" s="43" t="s">
        <v>82</v>
      </c>
      <c r="E38" s="7" t="s">
        <v>27</v>
      </c>
      <c r="F38" s="52">
        <v>90</v>
      </c>
      <c r="G38" s="52">
        <v>137.15</v>
      </c>
      <c r="H38" s="31">
        <f>G38*F38</f>
        <v>12343.5</v>
      </c>
    </row>
    <row r="39" spans="1:8" s="8" customFormat="1" ht="12">
      <c r="A39" s="7" t="s">
        <v>18</v>
      </c>
      <c r="B39" s="7" t="s">
        <v>18</v>
      </c>
      <c r="C39" s="45" t="s">
        <v>18</v>
      </c>
      <c r="D39" s="7" t="s">
        <v>18</v>
      </c>
      <c r="E39" s="7"/>
      <c r="F39" s="55" t="s">
        <v>22</v>
      </c>
      <c r="G39" s="56"/>
      <c r="H39" s="34">
        <f>SUM(H38)</f>
        <v>12343.5</v>
      </c>
    </row>
    <row r="40" spans="1:8" s="8" customFormat="1" ht="12">
      <c r="A40" s="35" t="s">
        <v>83</v>
      </c>
      <c r="B40" s="7"/>
      <c r="C40" s="45"/>
      <c r="D40" s="43" t="s">
        <v>84</v>
      </c>
      <c r="E40" s="7" t="s">
        <v>18</v>
      </c>
      <c r="F40" s="51" t="s">
        <v>18</v>
      </c>
      <c r="G40" s="51" t="s">
        <v>18</v>
      </c>
      <c r="H40" s="49" t="s">
        <v>18</v>
      </c>
    </row>
    <row r="41" spans="1:8" s="8" customFormat="1" ht="12">
      <c r="A41" s="7" t="s">
        <v>85</v>
      </c>
      <c r="B41" s="7" t="s">
        <v>23</v>
      </c>
      <c r="C41" s="45" t="s">
        <v>86</v>
      </c>
      <c r="D41" s="43" t="s">
        <v>58</v>
      </c>
      <c r="E41" s="7" t="s">
        <v>55</v>
      </c>
      <c r="F41" s="52">
        <v>16</v>
      </c>
      <c r="G41" s="52">
        <v>4075.41</v>
      </c>
      <c r="H41" s="31">
        <f>G41*F41</f>
        <v>65206.56</v>
      </c>
    </row>
    <row r="42" spans="1:8" s="8" customFormat="1" ht="12">
      <c r="A42" s="7" t="s">
        <v>87</v>
      </c>
      <c r="B42" s="7" t="s">
        <v>23</v>
      </c>
      <c r="C42" s="45" t="s">
        <v>60</v>
      </c>
      <c r="D42" s="43" t="s">
        <v>88</v>
      </c>
      <c r="E42" s="7" t="s">
        <v>55</v>
      </c>
      <c r="F42" s="52">
        <v>8</v>
      </c>
      <c r="G42" s="52">
        <v>4449.74</v>
      </c>
      <c r="H42" s="31">
        <f>G42*F42</f>
        <v>35597.92</v>
      </c>
    </row>
    <row r="43" spans="1:8" s="8" customFormat="1" ht="12">
      <c r="A43" s="9" t="s">
        <v>18</v>
      </c>
      <c r="B43" s="9" t="s">
        <v>18</v>
      </c>
      <c r="C43" s="54" t="s">
        <v>18</v>
      </c>
      <c r="D43" s="9" t="s">
        <v>18</v>
      </c>
      <c r="E43" s="9"/>
      <c r="F43" s="55" t="s">
        <v>22</v>
      </c>
      <c r="G43" s="56"/>
      <c r="H43" s="36">
        <f>SUM(H41:H42)</f>
        <v>100804.48</v>
      </c>
    </row>
    <row r="44" spans="1:8" s="8" customFormat="1" ht="12">
      <c r="A44" s="35">
        <v>3</v>
      </c>
      <c r="B44" s="7"/>
      <c r="C44" s="45"/>
      <c r="D44" s="35" t="s">
        <v>89</v>
      </c>
      <c r="E44" s="7" t="s">
        <v>18</v>
      </c>
      <c r="F44" s="51" t="s">
        <v>18</v>
      </c>
      <c r="G44" s="51" t="s">
        <v>18</v>
      </c>
      <c r="H44" s="34" t="s">
        <v>18</v>
      </c>
    </row>
    <row r="45" spans="1:8" s="8" customFormat="1" ht="12">
      <c r="A45" s="7" t="s">
        <v>90</v>
      </c>
      <c r="B45" s="7" t="s">
        <v>23</v>
      </c>
      <c r="C45" s="45" t="s">
        <v>91</v>
      </c>
      <c r="D45" s="43" t="s">
        <v>92</v>
      </c>
      <c r="E45" s="7" t="s">
        <v>93</v>
      </c>
      <c r="F45" s="52">
        <v>5344.42</v>
      </c>
      <c r="G45" s="52">
        <v>0.62</v>
      </c>
      <c r="H45" s="31">
        <f>G45*F45</f>
        <v>3313.5404</v>
      </c>
    </row>
    <row r="46" spans="1:8" s="8" customFormat="1" ht="12">
      <c r="A46" s="7" t="s">
        <v>94</v>
      </c>
      <c r="B46" s="7" t="s">
        <v>95</v>
      </c>
      <c r="C46" s="45">
        <v>72943</v>
      </c>
      <c r="D46" s="43" t="s">
        <v>96</v>
      </c>
      <c r="E46" s="7" t="s">
        <v>93</v>
      </c>
      <c r="F46" s="52">
        <v>5344.42</v>
      </c>
      <c r="G46" s="52">
        <v>1.57</v>
      </c>
      <c r="H46" s="31">
        <f>G46*F46</f>
        <v>8390.7394</v>
      </c>
    </row>
    <row r="47" spans="1:8" s="8" customFormat="1" ht="12">
      <c r="A47" s="7" t="s">
        <v>97</v>
      </c>
      <c r="B47" s="7" t="s">
        <v>95</v>
      </c>
      <c r="C47" s="45">
        <v>72964</v>
      </c>
      <c r="D47" s="43" t="s">
        <v>98</v>
      </c>
      <c r="E47" s="7" t="s">
        <v>99</v>
      </c>
      <c r="F47" s="52">
        <v>128.27</v>
      </c>
      <c r="G47" s="52">
        <v>203.95</v>
      </c>
      <c r="H47" s="31">
        <f>G47*F47</f>
        <v>26160.6665</v>
      </c>
    </row>
    <row r="48" spans="1:8" s="8" customFormat="1" ht="12">
      <c r="A48" s="7" t="s">
        <v>100</v>
      </c>
      <c r="B48" s="7" t="s">
        <v>95</v>
      </c>
      <c r="C48" s="45">
        <v>72965</v>
      </c>
      <c r="D48" s="43" t="s">
        <v>101</v>
      </c>
      <c r="E48" s="7" t="s">
        <v>99</v>
      </c>
      <c r="F48" s="52">
        <v>384.8</v>
      </c>
      <c r="G48" s="52">
        <v>245.3</v>
      </c>
      <c r="H48" s="31">
        <f>G48*F48</f>
        <v>94391.44</v>
      </c>
    </row>
    <row r="49" spans="1:8" s="8" customFormat="1" ht="12">
      <c r="A49" s="7" t="s">
        <v>102</v>
      </c>
      <c r="B49" s="7" t="s">
        <v>95</v>
      </c>
      <c r="C49" s="45">
        <v>72881</v>
      </c>
      <c r="D49" s="43" t="s">
        <v>103</v>
      </c>
      <c r="E49" s="7" t="s">
        <v>104</v>
      </c>
      <c r="F49" s="52">
        <v>4275.54</v>
      </c>
      <c r="G49" s="9">
        <v>1.37</v>
      </c>
      <c r="H49" s="31">
        <f>G49*F49</f>
        <v>5857.4898</v>
      </c>
    </row>
    <row r="50" spans="1:9" s="8" customFormat="1" ht="12">
      <c r="A50" s="7" t="s">
        <v>18</v>
      </c>
      <c r="B50" s="7" t="s">
        <v>18</v>
      </c>
      <c r="C50" s="45" t="s">
        <v>18</v>
      </c>
      <c r="D50" s="7" t="s">
        <v>18</v>
      </c>
      <c r="E50" s="7"/>
      <c r="F50" s="55" t="s">
        <v>22</v>
      </c>
      <c r="G50" s="56"/>
      <c r="H50" s="34">
        <f>SUM(H45:H49)</f>
        <v>138113.87610000002</v>
      </c>
      <c r="I50" s="53"/>
    </row>
    <row r="51" spans="1:8" s="8" customFormat="1" ht="12">
      <c r="A51" s="7">
        <v>4</v>
      </c>
      <c r="B51" s="7"/>
      <c r="C51" s="45"/>
      <c r="D51" s="35" t="s">
        <v>105</v>
      </c>
      <c r="E51" s="7" t="s">
        <v>18</v>
      </c>
      <c r="F51" s="44" t="s">
        <v>18</v>
      </c>
      <c r="G51" s="32" t="s">
        <v>18</v>
      </c>
      <c r="H51" s="46" t="s">
        <v>18</v>
      </c>
    </row>
    <row r="52" spans="1:8" s="8" customFormat="1" ht="12">
      <c r="A52" s="7" t="s">
        <v>106</v>
      </c>
      <c r="B52" s="7" t="s">
        <v>95</v>
      </c>
      <c r="C52" s="45" t="s">
        <v>107</v>
      </c>
      <c r="D52" s="43" t="s">
        <v>108</v>
      </c>
      <c r="E52" s="7" t="s">
        <v>18</v>
      </c>
      <c r="F52" s="44" t="s">
        <v>18</v>
      </c>
      <c r="G52" s="32" t="s">
        <v>18</v>
      </c>
      <c r="H52" s="46" t="s">
        <v>18</v>
      </c>
    </row>
    <row r="53" spans="1:8" s="8" customFormat="1" ht="12">
      <c r="A53" s="7" t="s">
        <v>18</v>
      </c>
      <c r="B53" s="7" t="s">
        <v>18</v>
      </c>
      <c r="C53" s="45" t="s">
        <v>18</v>
      </c>
      <c r="D53" s="43" t="s">
        <v>109</v>
      </c>
      <c r="E53" s="7" t="s">
        <v>29</v>
      </c>
      <c r="F53" s="44">
        <v>1100.14</v>
      </c>
      <c r="G53" s="32">
        <v>32.56</v>
      </c>
      <c r="H53" s="31">
        <f aca="true" t="shared" si="0" ref="H53:H61">G53*F53</f>
        <v>35820.55840000001</v>
      </c>
    </row>
    <row r="54" spans="1:8" s="8" customFormat="1" ht="12">
      <c r="A54" s="7" t="s">
        <v>110</v>
      </c>
      <c r="B54" s="7" t="s">
        <v>95</v>
      </c>
      <c r="C54" s="45" t="s">
        <v>111</v>
      </c>
      <c r="D54" s="43" t="s">
        <v>112</v>
      </c>
      <c r="E54" s="7" t="s">
        <v>27</v>
      </c>
      <c r="F54" s="44">
        <v>2414.85</v>
      </c>
      <c r="G54" s="33">
        <v>3.72</v>
      </c>
      <c r="H54" s="31">
        <f t="shared" si="0"/>
        <v>8983.242</v>
      </c>
    </row>
    <row r="55" spans="1:8" s="8" customFormat="1" ht="12">
      <c r="A55" s="7" t="s">
        <v>113</v>
      </c>
      <c r="B55" s="7" t="s">
        <v>95</v>
      </c>
      <c r="C55" s="45">
        <v>72961</v>
      </c>
      <c r="D55" s="43" t="s">
        <v>114</v>
      </c>
      <c r="E55" s="7" t="s">
        <v>93</v>
      </c>
      <c r="F55" s="44">
        <v>6037.12</v>
      </c>
      <c r="G55" s="32">
        <v>1.39</v>
      </c>
      <c r="H55" s="31">
        <f t="shared" si="0"/>
        <v>8391.5968</v>
      </c>
    </row>
    <row r="56" spans="1:8" s="8" customFormat="1" ht="12">
      <c r="A56" s="7" t="s">
        <v>115</v>
      </c>
      <c r="B56" s="7" t="s">
        <v>95</v>
      </c>
      <c r="C56" s="45">
        <v>83344</v>
      </c>
      <c r="D56" s="43" t="s">
        <v>116</v>
      </c>
      <c r="E56" s="7" t="s">
        <v>27</v>
      </c>
      <c r="F56" s="44">
        <v>2414.85</v>
      </c>
      <c r="G56" s="32">
        <v>1.15</v>
      </c>
      <c r="H56" s="31">
        <f t="shared" si="0"/>
        <v>2777.0775</v>
      </c>
    </row>
    <row r="57" spans="1:8" s="8" customFormat="1" ht="12">
      <c r="A57" s="7" t="s">
        <v>117</v>
      </c>
      <c r="B57" s="7" t="s">
        <v>95</v>
      </c>
      <c r="C57" s="45">
        <v>73711</v>
      </c>
      <c r="D57" s="43" t="s">
        <v>118</v>
      </c>
      <c r="E57" s="7" t="s">
        <v>27</v>
      </c>
      <c r="F57" s="44">
        <v>905.57</v>
      </c>
      <c r="G57" s="32">
        <v>100.4</v>
      </c>
      <c r="H57" s="31">
        <f t="shared" si="0"/>
        <v>90919.22800000002</v>
      </c>
    </row>
    <row r="58" spans="1:8" s="8" customFormat="1" ht="12">
      <c r="A58" s="7" t="s">
        <v>119</v>
      </c>
      <c r="B58" s="7" t="s">
        <v>95</v>
      </c>
      <c r="C58" s="45">
        <v>72881</v>
      </c>
      <c r="D58" s="43" t="s">
        <v>103</v>
      </c>
      <c r="E58" s="7" t="s">
        <v>104</v>
      </c>
      <c r="F58" s="44">
        <v>3622.27</v>
      </c>
      <c r="G58" s="32">
        <v>1.37</v>
      </c>
      <c r="H58" s="31">
        <f t="shared" si="0"/>
        <v>4962.5099</v>
      </c>
    </row>
    <row r="59" spans="1:8" s="8" customFormat="1" ht="12">
      <c r="A59" s="7" t="s">
        <v>120</v>
      </c>
      <c r="B59" s="7" t="s">
        <v>95</v>
      </c>
      <c r="C59" s="45">
        <v>72945</v>
      </c>
      <c r="D59" s="43" t="s">
        <v>121</v>
      </c>
      <c r="E59" s="7" t="s">
        <v>93</v>
      </c>
      <c r="F59" s="44">
        <v>6037.12</v>
      </c>
      <c r="G59" s="32">
        <v>5.38</v>
      </c>
      <c r="H59" s="31">
        <f t="shared" si="0"/>
        <v>32479.705599999998</v>
      </c>
    </row>
    <row r="60" spans="1:8" s="8" customFormat="1" ht="12">
      <c r="A60" s="7" t="s">
        <v>122</v>
      </c>
      <c r="B60" s="7" t="s">
        <v>95</v>
      </c>
      <c r="C60" s="45">
        <v>72943</v>
      </c>
      <c r="D60" s="43" t="s">
        <v>123</v>
      </c>
      <c r="E60" s="7" t="s">
        <v>93</v>
      </c>
      <c r="F60" s="44">
        <v>6037.12</v>
      </c>
      <c r="G60" s="32">
        <v>1.57</v>
      </c>
      <c r="H60" s="31">
        <f t="shared" si="0"/>
        <v>9478.278400000001</v>
      </c>
    </row>
    <row r="61" spans="1:8" s="8" customFormat="1" ht="12">
      <c r="A61" s="7" t="s">
        <v>124</v>
      </c>
      <c r="B61" s="7" t="s">
        <v>95</v>
      </c>
      <c r="C61" s="45">
        <v>72965</v>
      </c>
      <c r="D61" s="43" t="s">
        <v>125</v>
      </c>
      <c r="E61" s="7" t="s">
        <v>99</v>
      </c>
      <c r="F61" s="44">
        <v>434.67</v>
      </c>
      <c r="G61" s="32">
        <v>245.3</v>
      </c>
      <c r="H61" s="31">
        <f t="shared" si="0"/>
        <v>106624.551</v>
      </c>
    </row>
    <row r="62" spans="1:8" s="8" customFormat="1" ht="12">
      <c r="A62" s="7" t="s">
        <v>18</v>
      </c>
      <c r="B62" s="7" t="s">
        <v>18</v>
      </c>
      <c r="C62" s="45" t="s">
        <v>18</v>
      </c>
      <c r="D62" s="7" t="s">
        <v>18</v>
      </c>
      <c r="E62" s="7"/>
      <c r="F62" s="55" t="s">
        <v>22</v>
      </c>
      <c r="G62" s="56"/>
      <c r="H62" s="34">
        <f>SUM(H53:H61)</f>
        <v>300436.7476</v>
      </c>
    </row>
    <row r="63" spans="1:8" s="8" customFormat="1" ht="12">
      <c r="A63" s="35">
        <v>5</v>
      </c>
      <c r="B63" s="7"/>
      <c r="C63" s="45"/>
      <c r="D63" s="35" t="s">
        <v>126</v>
      </c>
      <c r="E63" s="7" t="s">
        <v>18</v>
      </c>
      <c r="F63" s="51" t="s">
        <v>18</v>
      </c>
      <c r="G63" s="51" t="s">
        <v>18</v>
      </c>
      <c r="H63" s="49" t="s">
        <v>18</v>
      </c>
    </row>
    <row r="64" spans="1:8" s="8" customFormat="1" ht="12">
      <c r="A64" s="7" t="s">
        <v>127</v>
      </c>
      <c r="B64" s="7" t="s">
        <v>95</v>
      </c>
      <c r="C64" s="45" t="s">
        <v>107</v>
      </c>
      <c r="D64" s="43" t="s">
        <v>108</v>
      </c>
      <c r="E64" s="7" t="s">
        <v>18</v>
      </c>
      <c r="F64" s="51" t="s">
        <v>18</v>
      </c>
      <c r="G64" s="51" t="s">
        <v>18</v>
      </c>
      <c r="H64" s="49" t="s">
        <v>18</v>
      </c>
    </row>
    <row r="65" spans="1:8" s="8" customFormat="1" ht="12">
      <c r="A65" s="7" t="s">
        <v>18</v>
      </c>
      <c r="B65" s="7" t="s">
        <v>18</v>
      </c>
      <c r="C65" s="45" t="s">
        <v>18</v>
      </c>
      <c r="D65" s="43" t="s">
        <v>128</v>
      </c>
      <c r="E65" s="7" t="s">
        <v>29</v>
      </c>
      <c r="F65" s="52">
        <v>1240.09</v>
      </c>
      <c r="G65" s="52">
        <v>32.56</v>
      </c>
      <c r="H65" s="31">
        <f aca="true" t="shared" si="1" ref="H65:H73">G65*F65</f>
        <v>40377.3304</v>
      </c>
    </row>
    <row r="66" spans="1:8" s="8" customFormat="1" ht="12">
      <c r="A66" s="7" t="s">
        <v>129</v>
      </c>
      <c r="B66" s="7" t="s">
        <v>95</v>
      </c>
      <c r="C66" s="45" t="s">
        <v>111</v>
      </c>
      <c r="D66" s="43" t="s">
        <v>112</v>
      </c>
      <c r="E66" s="7" t="s">
        <v>27</v>
      </c>
      <c r="F66" s="52">
        <v>2265.78</v>
      </c>
      <c r="G66" s="52">
        <v>3.72</v>
      </c>
      <c r="H66" s="31">
        <f t="shared" si="1"/>
        <v>8428.7016</v>
      </c>
    </row>
    <row r="67" spans="1:8" s="8" customFormat="1" ht="12">
      <c r="A67" s="7" t="s">
        <v>130</v>
      </c>
      <c r="B67" s="7" t="s">
        <v>95</v>
      </c>
      <c r="C67" s="45">
        <v>72961</v>
      </c>
      <c r="D67" s="43" t="s">
        <v>114</v>
      </c>
      <c r="E67" s="7" t="s">
        <v>93</v>
      </c>
      <c r="F67" s="52">
        <v>5664.47</v>
      </c>
      <c r="G67" s="52">
        <v>1.39</v>
      </c>
      <c r="H67" s="31">
        <f t="shared" si="1"/>
        <v>7873.6133</v>
      </c>
    </row>
    <row r="68" spans="1:8" s="8" customFormat="1" ht="12">
      <c r="A68" s="7" t="s">
        <v>131</v>
      </c>
      <c r="B68" s="7" t="s">
        <v>95</v>
      </c>
      <c r="C68" s="45">
        <v>83344</v>
      </c>
      <c r="D68" s="43" t="s">
        <v>116</v>
      </c>
      <c r="E68" s="7" t="s">
        <v>27</v>
      </c>
      <c r="F68" s="52">
        <v>2265.78</v>
      </c>
      <c r="G68" s="9">
        <v>1.15</v>
      </c>
      <c r="H68" s="31">
        <f t="shared" si="1"/>
        <v>2605.647</v>
      </c>
    </row>
    <row r="69" spans="1:8" s="8" customFormat="1" ht="12">
      <c r="A69" s="7" t="s">
        <v>132</v>
      </c>
      <c r="B69" s="7" t="s">
        <v>95</v>
      </c>
      <c r="C69" s="45">
        <v>73711</v>
      </c>
      <c r="D69" s="43" t="s">
        <v>118</v>
      </c>
      <c r="E69" s="7" t="s">
        <v>27</v>
      </c>
      <c r="F69" s="44">
        <v>849.67</v>
      </c>
      <c r="G69" s="32">
        <v>100.4</v>
      </c>
      <c r="H69" s="31">
        <f t="shared" si="1"/>
        <v>85306.868</v>
      </c>
    </row>
    <row r="70" spans="1:8" s="8" customFormat="1" ht="12">
      <c r="A70" s="7" t="s">
        <v>133</v>
      </c>
      <c r="B70" s="7" t="s">
        <v>95</v>
      </c>
      <c r="C70" s="45">
        <v>72881</v>
      </c>
      <c r="D70" s="43" t="s">
        <v>103</v>
      </c>
      <c r="E70" s="7" t="s">
        <v>104</v>
      </c>
      <c r="F70" s="44">
        <v>3398.68</v>
      </c>
      <c r="G70" s="32">
        <v>1.37</v>
      </c>
      <c r="H70" s="31">
        <f t="shared" si="1"/>
        <v>4656.1916</v>
      </c>
    </row>
    <row r="71" spans="1:8" s="8" customFormat="1" ht="12">
      <c r="A71" s="7" t="s">
        <v>134</v>
      </c>
      <c r="B71" s="7" t="s">
        <v>95</v>
      </c>
      <c r="C71" s="45">
        <v>72945</v>
      </c>
      <c r="D71" s="43" t="s">
        <v>121</v>
      </c>
      <c r="E71" s="7" t="s">
        <v>93</v>
      </c>
      <c r="F71" s="44">
        <v>5664.47</v>
      </c>
      <c r="G71" s="32">
        <v>5.38</v>
      </c>
      <c r="H71" s="31">
        <f t="shared" si="1"/>
        <v>30474.8486</v>
      </c>
    </row>
    <row r="72" spans="1:8" s="8" customFormat="1" ht="12">
      <c r="A72" s="7" t="s">
        <v>135</v>
      </c>
      <c r="B72" s="7" t="s">
        <v>95</v>
      </c>
      <c r="C72" s="45">
        <v>72943</v>
      </c>
      <c r="D72" s="43" t="s">
        <v>123</v>
      </c>
      <c r="E72" s="7" t="s">
        <v>93</v>
      </c>
      <c r="F72" s="44">
        <v>5664.47</v>
      </c>
      <c r="G72" s="32">
        <v>1.57</v>
      </c>
      <c r="H72" s="31">
        <f t="shared" si="1"/>
        <v>8893.217900000001</v>
      </c>
    </row>
    <row r="73" spans="1:8" s="8" customFormat="1" ht="12">
      <c r="A73" s="7" t="s">
        <v>136</v>
      </c>
      <c r="B73" s="7" t="s">
        <v>95</v>
      </c>
      <c r="C73" s="45">
        <v>72965</v>
      </c>
      <c r="D73" s="43" t="s">
        <v>137</v>
      </c>
      <c r="E73" s="7" t="s">
        <v>99</v>
      </c>
      <c r="F73" s="44">
        <v>407.84</v>
      </c>
      <c r="G73" s="32">
        <v>245.3</v>
      </c>
      <c r="H73" s="31">
        <f t="shared" si="1"/>
        <v>100043.152</v>
      </c>
    </row>
    <row r="74" spans="1:9" s="8" customFormat="1" ht="12">
      <c r="A74" s="7"/>
      <c r="B74" s="7"/>
      <c r="C74" s="7"/>
      <c r="D74" s="43"/>
      <c r="E74" s="7"/>
      <c r="F74" s="55" t="s">
        <v>22</v>
      </c>
      <c r="G74" s="56"/>
      <c r="H74" s="34">
        <f>SUM(H65:H73)</f>
        <v>288659.57039999997</v>
      </c>
      <c r="I74" s="47"/>
    </row>
    <row r="75" spans="1:9" s="8" customFormat="1" ht="12.75" thickBot="1">
      <c r="A75" s="7"/>
      <c r="B75" s="7"/>
      <c r="C75" s="7"/>
      <c r="D75" s="7"/>
      <c r="E75" s="7"/>
      <c r="F75" s="59" t="s">
        <v>20</v>
      </c>
      <c r="G75" s="60"/>
      <c r="H75" s="36">
        <f>SUM(H11,H15,H18,H24,H28,H32,H36,H39,H43,H50,H62,H74)</f>
        <v>1341909.5459000003</v>
      </c>
      <c r="I75" s="37"/>
    </row>
    <row r="76" spans="1:8" s="8" customFormat="1" ht="12.75" thickBot="1">
      <c r="A76" s="24" t="s">
        <v>10</v>
      </c>
      <c r="B76" s="11"/>
      <c r="C76" s="12"/>
      <c r="D76" s="13" t="s">
        <v>13</v>
      </c>
      <c r="E76" s="14"/>
      <c r="F76" s="11"/>
      <c r="G76" s="11"/>
      <c r="H76" s="12"/>
    </row>
    <row r="77" spans="1:8" s="8" customFormat="1" ht="12">
      <c r="A77" s="18" t="s">
        <v>16</v>
      </c>
      <c r="B77" s="15"/>
      <c r="C77" s="16"/>
      <c r="D77" s="17"/>
      <c r="E77" s="18"/>
      <c r="F77" s="15"/>
      <c r="G77" s="15"/>
      <c r="H77" s="16"/>
    </row>
    <row r="78" spans="1:8" s="8" customFormat="1" ht="12">
      <c r="A78" s="21" t="s">
        <v>15</v>
      </c>
      <c r="B78" s="19"/>
      <c r="C78" s="20"/>
      <c r="D78" s="9" t="s">
        <v>21</v>
      </c>
      <c r="E78" s="21"/>
      <c r="F78" s="19"/>
      <c r="G78" s="19"/>
      <c r="H78" s="20"/>
    </row>
    <row r="79" spans="1:8" s="8" customFormat="1" ht="12">
      <c r="A79" s="21" t="s">
        <v>11</v>
      </c>
      <c r="B79" s="19"/>
      <c r="C79" s="20"/>
      <c r="D79" s="9" t="s">
        <v>32</v>
      </c>
      <c r="E79" s="21"/>
      <c r="F79" s="19"/>
      <c r="G79" s="19"/>
      <c r="H79" s="20"/>
    </row>
    <row r="80" spans="1:8" s="8" customFormat="1" ht="12">
      <c r="A80" s="21" t="s">
        <v>12</v>
      </c>
      <c r="B80" s="19"/>
      <c r="C80" s="20"/>
      <c r="D80" s="9"/>
      <c r="E80" s="21"/>
      <c r="F80" s="19"/>
      <c r="G80" s="19"/>
      <c r="H80" s="20"/>
    </row>
    <row r="81" spans="1:8" s="8" customFormat="1" ht="12">
      <c r="A81" s="21" t="s">
        <v>17</v>
      </c>
      <c r="B81" s="19"/>
      <c r="C81" s="20"/>
      <c r="D81" s="9" t="s">
        <v>14</v>
      </c>
      <c r="E81" s="21"/>
      <c r="F81" s="19"/>
      <c r="G81" s="19"/>
      <c r="H81" s="20"/>
    </row>
    <row r="82" spans="1:8" s="8" customFormat="1" ht="15.75" customHeight="1">
      <c r="A82" s="21"/>
      <c r="B82" s="19"/>
      <c r="C82" s="20"/>
      <c r="D82" s="10"/>
      <c r="E82" s="38" t="s">
        <v>30</v>
      </c>
      <c r="F82" s="39"/>
      <c r="G82" s="39"/>
      <c r="H82" s="40"/>
    </row>
    <row r="83" spans="1:8" s="8" customFormat="1" ht="12">
      <c r="A83" s="21"/>
      <c r="B83" s="19"/>
      <c r="C83" s="20"/>
      <c r="D83" s="22" t="s">
        <v>8</v>
      </c>
      <c r="E83" s="41"/>
      <c r="F83" s="42" t="s">
        <v>31</v>
      </c>
      <c r="G83" s="42"/>
      <c r="H83" s="30"/>
    </row>
    <row r="84" spans="1:8" s="8" customFormat="1" ht="12">
      <c r="A84" s="21"/>
      <c r="B84" s="19"/>
      <c r="C84" s="20"/>
      <c r="D84" s="9" t="s">
        <v>9</v>
      </c>
      <c r="E84" s="27"/>
      <c r="F84" s="28"/>
      <c r="G84" s="29"/>
      <c r="H84" s="25"/>
    </row>
    <row r="85" spans="5:8" ht="15">
      <c r="E85" s="2"/>
      <c r="F85" s="3"/>
      <c r="H85" s="3"/>
    </row>
    <row r="86" spans="4:8" ht="15">
      <c r="D86" s="5"/>
      <c r="E86" s="2"/>
      <c r="F86" s="3"/>
      <c r="H86" s="3"/>
    </row>
    <row r="87" spans="4:8" ht="15">
      <c r="D87" s="5"/>
      <c r="E87" s="2"/>
      <c r="F87" s="3"/>
      <c r="H87" s="3"/>
    </row>
    <row r="88" spans="6:8" ht="15">
      <c r="F88" s="3"/>
      <c r="H88" s="3"/>
    </row>
    <row r="89" spans="6:8" ht="15">
      <c r="F89" s="3"/>
      <c r="H89" s="3"/>
    </row>
    <row r="90" spans="6:8" ht="15">
      <c r="F90" s="3"/>
      <c r="H90" s="3"/>
    </row>
    <row r="91" spans="6:8" ht="15">
      <c r="F91" s="3"/>
      <c r="H91" s="3"/>
    </row>
    <row r="92" spans="6:8" ht="15">
      <c r="F92" s="3"/>
      <c r="H92" s="3"/>
    </row>
    <row r="93" ht="15">
      <c r="H93" s="3"/>
    </row>
    <row r="94" ht="15">
      <c r="H94" s="3"/>
    </row>
  </sheetData>
  <sheetProtection/>
  <mergeCells count="15">
    <mergeCell ref="F24:G24"/>
    <mergeCell ref="F28:G28"/>
    <mergeCell ref="F32:G32"/>
    <mergeCell ref="F36:G36"/>
    <mergeCell ref="F39:G39"/>
    <mergeCell ref="F43:G43"/>
    <mergeCell ref="F50:G50"/>
    <mergeCell ref="F62:G62"/>
    <mergeCell ref="A1:H1"/>
    <mergeCell ref="A3:H3"/>
    <mergeCell ref="F75:G75"/>
    <mergeCell ref="F74:G74"/>
    <mergeCell ref="F11:G11"/>
    <mergeCell ref="F15:G15"/>
    <mergeCell ref="F18:G18"/>
  </mergeCells>
  <printOptions/>
  <pageMargins left="0.2362204724409449" right="0.15748031496062992" top="0.5905511811023623" bottom="0.5905511811023623" header="0.2755905511811024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 de Agudos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Obras</dc:creator>
  <cp:keywords/>
  <dc:description/>
  <cp:lastModifiedBy>Machado</cp:lastModifiedBy>
  <cp:lastPrinted>2016-05-05T15:28:30Z</cp:lastPrinted>
  <dcterms:created xsi:type="dcterms:W3CDTF">2009-10-28T12:33:39Z</dcterms:created>
  <dcterms:modified xsi:type="dcterms:W3CDTF">2016-05-20T11:07:20Z</dcterms:modified>
  <cp:category/>
  <cp:version/>
  <cp:contentType/>
  <cp:contentStatus/>
</cp:coreProperties>
</file>